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C:\Users\SarahWuyts\Downloads\"/>
    </mc:Choice>
  </mc:AlternateContent>
  <xr:revisionPtr revIDLastSave="0" documentId="13_ncr:1_{5AEAC3D9-047C-453B-9BEA-AB055CBEB5DB}" xr6:coauthVersionLast="47" xr6:coauthVersionMax="47" xr10:uidLastSave="{00000000-0000-0000-0000-000000000000}"/>
  <bookViews>
    <workbookView xWindow="-120" yWindow="-120" windowWidth="29040" windowHeight="15720" xr2:uid="{00000000-000D-0000-FFFF-FFFF00000000}"/>
  </bookViews>
  <sheets>
    <sheet name="Epargne à long terme" sheetId="3" r:id="rId1"/>
    <sheet name="Calcul" sheetId="2" state="hidden" r:id="rId2"/>
  </sheets>
  <definedNames>
    <definedName name="DropDown">Calcul!$F$9:$F$12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2" l="1"/>
  <c r="F15" i="2"/>
  <c r="F16" i="2"/>
  <c r="D6" i="2"/>
  <c r="C9" i="2" s="1"/>
  <c r="C10" i="2" l="1"/>
  <c r="B10" i="2" l="1"/>
  <c r="D10" i="2" s="1"/>
  <c r="B11" i="2"/>
  <c r="D11" i="2" s="1"/>
  <c r="D9" i="2"/>
  <c r="D12" i="2" l="1"/>
  <c r="F18" i="2" l="1"/>
  <c r="B24" i="2"/>
  <c r="F17" i="2"/>
  <c r="B21" i="2" s="1"/>
  <c r="F28" i="2"/>
  <c r="A14" i="3" s="1"/>
  <c r="F30" i="2" l="1"/>
  <c r="F31" i="2" s="1"/>
  <c r="B23" i="2"/>
  <c r="F25" i="2" s="1"/>
  <c r="A16" i="3" s="1"/>
</calcChain>
</file>

<file path=xl/sharedStrings.xml><?xml version="1.0" encoding="utf-8"?>
<sst xmlns="http://schemas.openxmlformats.org/spreadsheetml/2006/main" count="38" uniqueCount="36">
  <si>
    <r>
      <t xml:space="preserve">Simulation
</t>
    </r>
    <r>
      <rPr>
        <b/>
        <sz val="14"/>
        <color rgb="FF0A1C4A"/>
        <rFont val="Calibri"/>
        <family val="2"/>
        <scheme val="minor"/>
      </rPr>
      <t>EPARGNE A LONG TERME</t>
    </r>
  </si>
  <si>
    <t>Veuillez remplir les champs en bleu s.v.p.</t>
  </si>
  <si>
    <t>Quel est votre revenu professionnel annuel net imposable ?</t>
  </si>
  <si>
    <t>Quelle est la charge annuelle de vos emprunts ?</t>
  </si>
  <si>
    <t>Il s'agit des intérêts et du capital de votre crédit hypothécaire, ainsi que des primes de votre assurance solde restant dû (si vous avez souscrit cette assurance à des fins fiscales).</t>
  </si>
  <si>
    <t>En quelle année avez-vous contracté votre prêt immobilier ?</t>
  </si>
  <si>
    <t xml:space="preserve"> Je n'ai pas de prêt pour mon bien.</t>
  </si>
  <si>
    <t>Cet outil de simulation simplifie votre situation familiale. Les résultats sont purement indicatifs, n'impliquent aucun engagement de la part du courtier Hillewaere Insurance et peuvent différer des primes finales. Le calcul s'adresse également aux prêts qui entrent dans le cadre de la fiscalité "prime au logement", mais donc pas aux prêts relatifs à une 2e résidence par exemple.</t>
  </si>
  <si>
    <t xml:space="preserve">  MISE À JOUR AU DÉBUT DE CHAQUE ANNÉE</t>
  </si>
  <si>
    <t>Maximum fiscal</t>
  </si>
  <si>
    <t xml:space="preserve">Formule </t>
  </si>
  <si>
    <t>Méthode 1 : 6 % de la totalité du revenu net imposable + Y</t>
  </si>
  <si>
    <t>Y =</t>
  </si>
  <si>
    <t>Méthode 2 : 15 % de la 1ère tranche de X du revenu net imposable + 6 % de l'excédent</t>
  </si>
  <si>
    <t>X =</t>
  </si>
  <si>
    <t xml:space="preserve">  TRANCHE DE REVENU NET IMPOSABLE DU …</t>
  </si>
  <si>
    <t>AU …</t>
  </si>
  <si>
    <t>PLAFOND D'IMPOSITION BASÉ SUR LES SALAIRES</t>
  </si>
  <si>
    <t>DROP DOWN</t>
  </si>
  <si>
    <t>J'ai contracté le prêt pour mon logement avant 2015.</t>
  </si>
  <si>
    <t>…</t>
  </si>
  <si>
    <t>J'ai contracté le prêt pour mon logement en 2015.</t>
  </si>
  <si>
    <t>RESULTAT</t>
  </si>
  <si>
    <t>J'ai contracté le prêt pour mon logement après 2015.</t>
  </si>
  <si>
    <t>SCENARIO'S</t>
  </si>
  <si>
    <t>Champ de calcul : Quel est votre revenu professionnel annuel net imposable ?</t>
  </si>
  <si>
    <t>Champ de calcul : En quelle année avez-vous contracté votre prêt au logement ?</t>
  </si>
  <si>
    <t>Champ de calcul : Maximum fiscal - prêt pour 2015</t>
  </si>
  <si>
    <t>Champ de calcul : Maximum fiscal - prêt en 2015</t>
  </si>
  <si>
    <t>Bonne nouvelle ! Comme vous n'avez pas de crédit en cours, vous pouvez commencer un contrat d'épargne à long terme pour ce montant total. Découvrez votre avantage fiscal ci-dessous.</t>
  </si>
  <si>
    <t>Compte tenu de votre charge d'emprunt, il ne vous reste malheureusement plus de place pour entamer un contrat d'épargne à long terme.</t>
  </si>
  <si>
    <t>GRAPHIQUE</t>
  </si>
  <si>
    <t>Plafond fiscal en fonction du salaire</t>
  </si>
  <si>
    <t>Frais d'emprunt</t>
  </si>
  <si>
    <t xml:space="preserve">Épargne à long terme </t>
  </si>
  <si>
    <t>Avantage fiscal de l'épargne à long terme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</si>
</sst>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quot;€&quot;\ #,##0"/>
  </numFmts>
  <fonts count="22" x14ac:knownFonts="1">
    <font>
      <sz val="11"/>
      <color theme="1"/>
      <name val="Calibri"/>
      <family val="2"/>
      <scheme val="minor"/>
    </font>
    <font>
      <b/>
      <sz val="11"/>
      <color theme="1"/>
      <name val="Calibri"/>
      <family val="2"/>
      <scheme val="minor"/>
    </font>
    <font>
      <sz val="11"/>
      <color theme="1"/>
      <name val="Calibri"/>
      <family val="2"/>
      <scheme val="minor"/>
    </font>
    <font>
      <b/>
      <sz val="14"/>
      <name val="Calibri"/>
      <family val="2"/>
      <scheme val="minor"/>
    </font>
    <font>
      <sz val="9"/>
      <color theme="1"/>
      <name val="Calibri"/>
      <family val="2"/>
      <scheme val="minor"/>
    </font>
    <font>
      <sz val="11"/>
      <name val="Calibri"/>
      <family val="2"/>
      <scheme val="minor"/>
    </font>
    <font>
      <i/>
      <sz val="11"/>
      <name val="Calibri"/>
      <family val="2"/>
      <scheme val="minor"/>
    </font>
    <font>
      <b/>
      <i/>
      <sz val="12"/>
      <color theme="1" tint="0.34998626667073579"/>
      <name val="Calibri"/>
      <family val="2"/>
      <scheme val="minor"/>
    </font>
    <font>
      <sz val="11"/>
      <color theme="1"/>
      <name val="Calibri"/>
      <family val="2"/>
      <scheme val="minor"/>
    </font>
    <font>
      <sz val="11"/>
      <color theme="1"/>
      <name val="Verdana"/>
      <family val="2"/>
    </font>
    <font>
      <b/>
      <sz val="11"/>
      <color theme="0"/>
      <name val="Calibri"/>
      <family val="2"/>
      <scheme val="minor"/>
    </font>
    <font>
      <i/>
      <sz val="11"/>
      <color theme="1"/>
      <name val="Calibri"/>
      <family val="2"/>
      <scheme val="minor"/>
    </font>
    <font>
      <b/>
      <i/>
      <sz val="11"/>
      <name val="Arial"/>
      <family val="2"/>
    </font>
    <font>
      <sz val="11"/>
      <name val="Arial"/>
      <family val="2"/>
    </font>
    <font>
      <sz val="11"/>
      <color theme="1"/>
      <name val="Arial"/>
      <family val="2"/>
    </font>
    <font>
      <i/>
      <sz val="9"/>
      <color theme="0" tint="-0.34998626667073579"/>
      <name val="Arial"/>
      <family val="2"/>
    </font>
    <font>
      <sz val="9"/>
      <color theme="1"/>
      <name val="Arial"/>
      <family val="2"/>
    </font>
    <font>
      <i/>
      <sz val="11"/>
      <name val="Arial"/>
      <family val="2"/>
    </font>
    <font>
      <sz val="10"/>
      <name val="Arial"/>
      <family val="2"/>
    </font>
    <font>
      <b/>
      <sz val="14"/>
      <color rgb="FF0A1C4A"/>
      <name val="Calibri"/>
      <family val="2"/>
      <scheme val="minor"/>
    </font>
    <font>
      <b/>
      <sz val="11"/>
      <name val="Arial"/>
      <family val="2"/>
    </font>
    <font>
      <sz val="8"/>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00CC66"/>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CC66"/>
      </left>
      <right/>
      <top style="medium">
        <color rgb="FF00CC66"/>
      </top>
      <bottom/>
      <diagonal/>
    </border>
    <border>
      <left/>
      <right style="medium">
        <color rgb="FF00CC66"/>
      </right>
      <top style="medium">
        <color rgb="FF00CC66"/>
      </top>
      <bottom/>
      <diagonal/>
    </border>
    <border>
      <left style="medium">
        <color rgb="FF00CC66"/>
      </left>
      <right/>
      <top/>
      <bottom/>
      <diagonal/>
    </border>
    <border>
      <left/>
      <right style="medium">
        <color rgb="FF00CC66"/>
      </right>
      <top/>
      <bottom/>
      <diagonal/>
    </border>
    <border>
      <left style="medium">
        <color rgb="FF00CC66"/>
      </left>
      <right/>
      <top/>
      <bottom style="medium">
        <color rgb="FF00CC66"/>
      </bottom>
      <diagonal/>
    </border>
    <border>
      <left/>
      <right style="medium">
        <color rgb="FF00CC66"/>
      </right>
      <top/>
      <bottom style="medium">
        <color rgb="FF00CC66"/>
      </bottom>
      <diagonal/>
    </border>
    <border>
      <left/>
      <right/>
      <top style="medium">
        <color rgb="FF00CC66"/>
      </top>
      <bottom/>
      <diagonal/>
    </border>
    <border>
      <left/>
      <right/>
      <top/>
      <bottom style="medium">
        <color rgb="FF00CC66"/>
      </bottom>
      <diagonal/>
    </border>
    <border>
      <left/>
      <right/>
      <top style="medium">
        <color indexed="64"/>
      </top>
      <bottom style="medium">
        <color indexed="64"/>
      </bottom>
      <diagonal/>
    </border>
  </borders>
  <cellStyleXfs count="1">
    <xf numFmtId="0" fontId="0" fillId="0" borderId="0"/>
  </cellStyleXfs>
  <cellXfs count="75">
    <xf numFmtId="0" fontId="0" fillId="0" borderId="0" xfId="0"/>
    <xf numFmtId="0" fontId="2" fillId="0" borderId="0" xfId="0" applyFont="1"/>
    <xf numFmtId="0" fontId="4" fillId="0" borderId="0" xfId="0" applyFont="1" applyAlignment="1">
      <alignment vertical="center"/>
    </xf>
    <xf numFmtId="0" fontId="5" fillId="0" borderId="0" xfId="0" applyFont="1"/>
    <xf numFmtId="0" fontId="6" fillId="0" borderId="0" xfId="0" applyFont="1" applyAlignment="1">
      <alignment horizontal="left" vertical="top" wrapText="1"/>
    </xf>
    <xf numFmtId="0" fontId="7" fillId="0" borderId="0" xfId="0" applyFont="1"/>
    <xf numFmtId="164" fontId="7" fillId="0" borderId="0" xfId="0" applyNumberFormat="1" applyFont="1"/>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wrapText="1"/>
    </xf>
    <xf numFmtId="164" fontId="14" fillId="4" borderId="0" xfId="0" applyNumberFormat="1" applyFont="1" applyFill="1" applyAlignment="1" applyProtection="1">
      <alignment horizontal="center" vertical="center"/>
      <protection locked="0"/>
    </xf>
    <xf numFmtId="0" fontId="16" fillId="0" borderId="0" xfId="0" applyFont="1" applyAlignment="1">
      <alignment horizontal="center" vertical="center"/>
    </xf>
    <xf numFmtId="0" fontId="17" fillId="0" borderId="0" xfId="0" applyFont="1" applyAlignment="1">
      <alignment horizontal="left" vertical="top" wrapText="1"/>
    </xf>
    <xf numFmtId="0" fontId="18" fillId="4" borderId="0" xfId="0" applyFont="1" applyFill="1" applyAlignment="1" applyProtection="1">
      <alignment horizontal="center" vertical="center" wrapText="1"/>
      <protection locked="0"/>
    </xf>
    <xf numFmtId="0" fontId="20" fillId="0" borderId="0" xfId="0" applyFont="1" applyAlignment="1">
      <alignment horizontal="center" vertical="center" wrapText="1"/>
    </xf>
    <xf numFmtId="0" fontId="2"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0" fillId="0" borderId="16" xfId="0" applyBorder="1" applyAlignment="1" applyProtection="1">
      <alignment horizontal="left" vertical="center"/>
      <protection hidden="1"/>
    </xf>
    <xf numFmtId="0" fontId="0" fillId="0" borderId="0" xfId="0" applyAlignment="1" applyProtection="1">
      <alignment horizontal="left" vertical="center"/>
      <protection hidden="1"/>
    </xf>
    <xf numFmtId="164" fontId="2" fillId="0" borderId="17" xfId="0" applyNumberFormat="1" applyFont="1" applyBorder="1" applyAlignment="1" applyProtection="1">
      <alignment horizontal="center" vertical="center"/>
      <protection hidden="1"/>
    </xf>
    <xf numFmtId="0" fontId="1" fillId="0" borderId="16"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2" fillId="0" borderId="17" xfId="0" applyFont="1" applyBorder="1" applyAlignment="1" applyProtection="1">
      <alignment horizontal="center" vertical="center"/>
      <protection hidden="1"/>
    </xf>
    <xf numFmtId="0" fontId="11" fillId="0" borderId="16" xfId="0" quotePrefix="1" applyFont="1" applyBorder="1" applyAlignment="1" applyProtection="1">
      <alignment vertical="center" wrapText="1"/>
      <protection hidden="1"/>
    </xf>
    <xf numFmtId="0" fontId="0" fillId="0" borderId="0" xfId="0" applyAlignment="1" applyProtection="1">
      <alignment horizontal="center" vertical="center" wrapText="1"/>
      <protection hidden="1"/>
    </xf>
    <xf numFmtId="0" fontId="11" fillId="0" borderId="18" xfId="0" applyFont="1" applyBorder="1" applyAlignment="1" applyProtection="1">
      <alignment vertical="center" wrapText="1"/>
      <protection hidden="1"/>
    </xf>
    <xf numFmtId="0" fontId="0" fillId="0" borderId="21" xfId="0" applyBorder="1" applyAlignment="1" applyProtection="1">
      <alignment horizontal="center" vertical="center" wrapText="1"/>
      <protection hidden="1"/>
    </xf>
    <xf numFmtId="164" fontId="2" fillId="0" borderId="19" xfId="0" applyNumberFormat="1" applyFont="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164" fontId="0" fillId="0" borderId="4" xfId="0" applyNumberFormat="1" applyBorder="1" applyAlignment="1" applyProtection="1">
      <alignment horizontal="center" vertical="center"/>
      <protection hidden="1"/>
    </xf>
    <xf numFmtId="164" fontId="0" fillId="0" borderId="0" xfId="0" applyNumberFormat="1" applyAlignment="1" applyProtection="1">
      <alignment horizontal="center" vertical="center"/>
      <protection hidden="1"/>
    </xf>
    <xf numFmtId="164" fontId="2" fillId="0" borderId="5" xfId="0" applyNumberFormat="1"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164" fontId="0" fillId="0" borderId="6" xfId="0" applyNumberFormat="1" applyBorder="1" applyAlignment="1" applyProtection="1">
      <alignment horizontal="center" vertical="center"/>
      <protection hidden="1"/>
    </xf>
    <xf numFmtId="164" fontId="0" fillId="0" borderId="7" xfId="0" applyNumberFormat="1" applyBorder="1" applyAlignment="1" applyProtection="1">
      <alignment horizontal="center" vertical="center"/>
      <protection hidden="1"/>
    </xf>
    <xf numFmtId="164" fontId="2" fillId="0" borderId="8" xfId="0" applyNumberFormat="1" applyFont="1" applyBorder="1" applyAlignment="1" applyProtection="1">
      <alignment horizontal="center" vertical="center"/>
      <protection hidden="1"/>
    </xf>
    <xf numFmtId="0" fontId="1" fillId="0" borderId="9" xfId="0" applyFont="1" applyBorder="1" applyAlignment="1" applyProtection="1">
      <alignment horizontal="center" vertical="center"/>
      <protection hidden="1"/>
    </xf>
    <xf numFmtId="0" fontId="1" fillId="0" borderId="22" xfId="0" applyFont="1" applyBorder="1" applyAlignment="1" applyProtection="1">
      <alignment horizontal="center" vertical="center"/>
      <protection hidden="1"/>
    </xf>
    <xf numFmtId="164" fontId="1" fillId="0" borderId="10" xfId="0" applyNumberFormat="1" applyFont="1" applyBorder="1" applyAlignment="1" applyProtection="1">
      <alignment horizontal="center" vertical="center"/>
      <protection hidden="1"/>
    </xf>
    <xf numFmtId="0" fontId="0" fillId="0" borderId="12" xfId="0" applyBorder="1" applyAlignment="1" applyProtection="1">
      <alignment horizontal="center" vertical="center"/>
      <protection hidden="1"/>
    </xf>
    <xf numFmtId="164" fontId="0" fillId="3" borderId="5" xfId="0" applyNumberFormat="1" applyFill="1" applyBorder="1" applyAlignment="1" applyProtection="1">
      <alignment horizontal="center" vertical="center"/>
      <protection hidden="1"/>
    </xf>
    <xf numFmtId="164" fontId="0" fillId="0" borderId="5" xfId="0" applyNumberForma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164" fontId="2" fillId="0" borderId="0" xfId="0" applyNumberFormat="1" applyFont="1" applyAlignment="1" applyProtection="1">
      <alignment horizontal="center" vertical="center"/>
      <protection hidden="1"/>
    </xf>
    <xf numFmtId="165" fontId="1" fillId="0" borderId="10" xfId="0" applyNumberFormat="1" applyFont="1" applyBorder="1" applyAlignment="1" applyProtection="1">
      <alignment horizontal="center" vertical="center" wrapText="1"/>
      <protection hidden="1"/>
    </xf>
    <xf numFmtId="0" fontId="9" fillId="0" borderId="0" xfId="0" applyFont="1" applyAlignment="1" applyProtection="1">
      <alignment horizontal="center" vertical="center"/>
      <protection hidden="1"/>
    </xf>
    <xf numFmtId="165" fontId="2" fillId="0" borderId="5" xfId="0" applyNumberFormat="1" applyFont="1" applyBorder="1" applyAlignment="1" applyProtection="1">
      <alignment horizontal="center" vertical="center"/>
      <protection hidden="1"/>
    </xf>
    <xf numFmtId="165" fontId="5" fillId="0" borderId="5" xfId="0" applyNumberFormat="1" applyFont="1" applyBorder="1" applyAlignment="1" applyProtection="1">
      <alignment horizontal="center" vertical="center"/>
      <protection hidden="1"/>
    </xf>
    <xf numFmtId="165" fontId="2" fillId="0" borderId="8" xfId="0" applyNumberFormat="1" applyFont="1" applyBorder="1" applyAlignment="1" applyProtection="1">
      <alignment horizontal="center" vertical="center"/>
      <protection hidden="1"/>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20" fillId="3" borderId="0" xfId="0" applyFont="1" applyFill="1" applyAlignment="1">
      <alignment horizontal="center"/>
    </xf>
    <xf numFmtId="0" fontId="12" fillId="3" borderId="0" xfId="0" applyFont="1" applyFill="1" applyAlignment="1">
      <alignment horizontal="center" vertical="center" wrapText="1"/>
    </xf>
    <xf numFmtId="0" fontId="21" fillId="0" borderId="0" xfId="0" applyFont="1" applyAlignment="1">
      <alignment horizontal="center" vertical="center" wrapText="1"/>
    </xf>
    <xf numFmtId="0" fontId="1" fillId="0" borderId="4" xfId="0" applyFont="1" applyBorder="1" applyAlignment="1" applyProtection="1">
      <alignment horizontal="center" vertical="center"/>
      <protection hidden="1"/>
    </xf>
    <xf numFmtId="0" fontId="1" fillId="0" borderId="0" xfId="0" applyFont="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0" borderId="7" xfId="0" applyFont="1" applyBorder="1" applyAlignment="1" applyProtection="1">
      <alignment horizontal="center" vertical="center"/>
      <protection hidden="1"/>
    </xf>
    <xf numFmtId="0" fontId="0" fillId="0" borderId="4"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2" fillId="0" borderId="4"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1" fillId="2" borderId="1" xfId="0" applyFont="1" applyFill="1" applyBorder="1" applyAlignment="1" applyProtection="1">
      <alignment horizontal="center" vertical="center"/>
      <protection hidden="1"/>
    </xf>
    <xf numFmtId="0" fontId="1" fillId="2" borderId="2"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0" fillId="5" borderId="14" xfId="0" applyFont="1" applyFill="1" applyBorder="1" applyAlignment="1" applyProtection="1">
      <alignment horizontal="center" vertical="center"/>
      <protection hidden="1"/>
    </xf>
    <xf numFmtId="0" fontId="10" fillId="5" borderId="20" xfId="0" applyFont="1" applyFill="1" applyBorder="1" applyAlignment="1" applyProtection="1">
      <alignment horizontal="center" vertical="center"/>
      <protection hidden="1"/>
    </xf>
    <xf numFmtId="0" fontId="10" fillId="5" borderId="15" xfId="0" applyFont="1" applyFill="1" applyBorder="1" applyAlignment="1" applyProtection="1">
      <alignment horizontal="center" vertical="center"/>
      <protection hidden="1"/>
    </xf>
    <xf numFmtId="0" fontId="0" fillId="3" borderId="4" xfId="0" applyFill="1" applyBorder="1" applyAlignment="1" applyProtection="1">
      <alignment horizontal="left" vertical="center" wrapText="1"/>
      <protection hidden="1"/>
    </xf>
    <xf numFmtId="0" fontId="0" fillId="3" borderId="0" xfId="0" applyFill="1" applyAlignment="1" applyProtection="1">
      <alignment horizontal="left" vertical="center" wrapText="1"/>
      <protection hidden="1"/>
    </xf>
  </cellXfs>
  <cellStyles count="1">
    <cellStyle name="Standaard" xfId="0" builtinId="0"/>
  </cellStyles>
  <dxfs count="0"/>
  <tableStyles count="0" defaultTableStyle="TableStyleMedium2" defaultPivotStyle="PivotStyleLight16"/>
  <colors>
    <mruColors>
      <color rgb="FF0A1C4A"/>
      <color rgb="FFA0B7F2"/>
      <color rgb="FF00CC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BE" sz="1600">
                <a:solidFill>
                  <a:srgbClr val="0A1C4A"/>
                </a:solidFill>
                <a:latin typeface="Arial" panose="020B0604020202020204" pitchFamily="34" charset="0"/>
                <a:cs typeface="Arial" panose="020B0604020202020204" pitchFamily="34" charset="0"/>
              </a:rPr>
              <a:t>Épargne à long terme</a:t>
            </a:r>
          </a:p>
        </c:rich>
      </c:tx>
      <c:overlay val="0"/>
    </c:title>
    <c:autoTitleDeleted val="0"/>
    <c:plotArea>
      <c:layout/>
      <c:barChart>
        <c:barDir val="col"/>
        <c:grouping val="clustered"/>
        <c:varyColors val="0"/>
        <c:ser>
          <c:idx val="0"/>
          <c:order val="0"/>
          <c:spPr>
            <a:solidFill>
              <a:srgbClr val="0A1C4A"/>
            </a:solidFill>
            <a:ln>
              <a:solidFill>
                <a:srgbClr val="0A1C4A"/>
              </a:solidFill>
            </a:ln>
          </c:spPr>
          <c:invertIfNegative val="0"/>
          <c:dPt>
            <c:idx val="3"/>
            <c:invertIfNegative val="0"/>
            <c:bubble3D val="0"/>
            <c:spPr>
              <a:solidFill>
                <a:schemeClr val="accent3"/>
              </a:solidFill>
              <a:ln>
                <a:solidFill>
                  <a:schemeClr val="accent3"/>
                </a:solidFill>
              </a:ln>
            </c:spPr>
            <c:extLst>
              <c:ext xmlns:c16="http://schemas.microsoft.com/office/drawing/2014/chart" uri="{C3380CC4-5D6E-409C-BE32-E72D297353CC}">
                <c16:uniqueId val="{00000001-A7DD-450F-B6E1-BA8C9DC4582A}"/>
              </c:ext>
            </c:extLst>
          </c:dPt>
          <c:dLbls>
            <c:spPr>
              <a:noFill/>
              <a:ln>
                <a:noFill/>
              </a:ln>
              <a:effectLst/>
            </c:spPr>
            <c:txPr>
              <a:bodyPr/>
              <a:lstStyle/>
              <a:p>
                <a:pPr>
                  <a:defRPr b="1">
                    <a:latin typeface="Arial" panose="020B0604020202020204" pitchFamily="34" charset="0"/>
                    <a:cs typeface="Arial" panose="020B0604020202020204" pitchFamily="34" charset="0"/>
                  </a:defRPr>
                </a:pPr>
                <a:endParaRPr lang="nl-B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Calcul!$B$28:$B$31</c:f>
              <c:strCache>
                <c:ptCount val="4"/>
                <c:pt idx="0">
                  <c:v>Plafond fiscal en fonction du salaire</c:v>
                </c:pt>
                <c:pt idx="1">
                  <c:v>Frais d'emprunt</c:v>
                </c:pt>
                <c:pt idx="2">
                  <c:v>Épargne à long terme </c:v>
                </c:pt>
                <c:pt idx="3">
                  <c:v>Avantage fiscal de l'épargne à long terme</c:v>
                </c:pt>
              </c:strCache>
            </c:strRef>
          </c:cat>
          <c:val>
            <c:numRef>
              <c:f>Calcul!$F$28:$F$31</c:f>
              <c:numCache>
                <c:formatCode>"€"\ #,##0</c:formatCode>
                <c:ptCount val="4"/>
                <c:pt idx="0">
                  <c:v>0</c:v>
                </c:pt>
                <c:pt idx="1">
                  <c:v>0</c:v>
                </c:pt>
                <c:pt idx="2">
                  <c:v>0</c:v>
                </c:pt>
                <c:pt idx="3">
                  <c:v>0</c:v>
                </c:pt>
              </c:numCache>
            </c:numRef>
          </c:val>
          <c:extLst>
            <c:ext xmlns:c16="http://schemas.microsoft.com/office/drawing/2014/chart" uri="{C3380CC4-5D6E-409C-BE32-E72D297353CC}">
              <c16:uniqueId val="{00000002-A7DD-450F-B6E1-BA8C9DC4582A}"/>
            </c:ext>
          </c:extLst>
        </c:ser>
        <c:dLbls>
          <c:showLegendKey val="0"/>
          <c:showVal val="0"/>
          <c:showCatName val="0"/>
          <c:showSerName val="0"/>
          <c:showPercent val="0"/>
          <c:showBubbleSize val="0"/>
        </c:dLbls>
        <c:gapWidth val="150"/>
        <c:axId val="232166528"/>
        <c:axId val="232168064"/>
      </c:barChart>
      <c:catAx>
        <c:axId val="232166528"/>
        <c:scaling>
          <c:orientation val="minMax"/>
        </c:scaling>
        <c:delete val="0"/>
        <c:axPos val="b"/>
        <c:numFmt formatCode="General" sourceLinked="0"/>
        <c:majorTickMark val="out"/>
        <c:minorTickMark val="none"/>
        <c:tickLblPos val="nextTo"/>
        <c:txPr>
          <a:bodyPr/>
          <a:lstStyle/>
          <a:p>
            <a:pPr>
              <a:defRPr sz="900" b="1">
                <a:latin typeface="Arial" panose="020B0604020202020204" pitchFamily="34" charset="0"/>
                <a:cs typeface="Arial" panose="020B0604020202020204" pitchFamily="34" charset="0"/>
              </a:defRPr>
            </a:pPr>
            <a:endParaRPr lang="nl-BE"/>
          </a:p>
        </c:txPr>
        <c:crossAx val="232168064"/>
        <c:crosses val="autoZero"/>
        <c:auto val="1"/>
        <c:lblAlgn val="ctr"/>
        <c:lblOffset val="100"/>
        <c:noMultiLvlLbl val="0"/>
      </c:catAx>
      <c:valAx>
        <c:axId val="232168064"/>
        <c:scaling>
          <c:orientation val="minMax"/>
        </c:scaling>
        <c:delete val="0"/>
        <c:axPos val="l"/>
        <c:majorGridlines/>
        <c:numFmt formatCode="&quot;€&quot;\ #,##0"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nl-BE"/>
          </a:p>
        </c:txPr>
        <c:crossAx val="232166528"/>
        <c:crosses val="autoZero"/>
        <c:crossBetween val="between"/>
      </c:valAx>
    </c:plotArea>
    <c:plotVisOnly val="1"/>
    <c:dispBlanksAs val="gap"/>
    <c:showDLblsOverMax val="0"/>
  </c:chart>
  <c:printSettings>
    <c:headerFooter/>
    <c:pageMargins b="0.75" l="0.7" r="0.7" t="0.75" header="0.3" footer="0.3"/>
    <c:pageSetup paperSize="9"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20</xdr:row>
      <xdr:rowOff>1</xdr:rowOff>
    </xdr:from>
    <xdr:to>
      <xdr:col>1</xdr:col>
      <xdr:colOff>2914650</xdr:colOff>
      <xdr:row>37</xdr:row>
      <xdr:rowOff>0</xdr:rowOff>
    </xdr:to>
    <xdr:graphicFrame macro="">
      <xdr:nvGraphicFramePr>
        <xdr:cNvPr id="3" name="Chart 2">
          <a:extLst>
            <a:ext uri="{FF2B5EF4-FFF2-40B4-BE49-F238E27FC236}">
              <a16:creationId xmlns:a16="http://schemas.microsoft.com/office/drawing/2014/main" id="{EBD97A44-B94F-448F-99BD-19DEF5583E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495300</xdr:colOff>
      <xdr:row>2</xdr:row>
      <xdr:rowOff>104775</xdr:rowOff>
    </xdr:from>
    <xdr:to>
      <xdr:col>0</xdr:col>
      <xdr:colOff>2647950</xdr:colOff>
      <xdr:row>5</xdr:row>
      <xdr:rowOff>55245</xdr:rowOff>
    </xdr:to>
    <xdr:pic>
      <xdr:nvPicPr>
        <xdr:cNvPr id="4" name="Afbeelding 3">
          <a:extLst>
            <a:ext uri="{FF2B5EF4-FFF2-40B4-BE49-F238E27FC236}">
              <a16:creationId xmlns:a16="http://schemas.microsoft.com/office/drawing/2014/main" id="{A0802B2F-7D4D-7ED1-0AA4-68F3CEC084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485775"/>
          <a:ext cx="215265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6E5F-23EF-4013-8227-F482CBA243DF}">
  <sheetPr codeName="Feuil2"/>
  <dimension ref="A1:H42"/>
  <sheetViews>
    <sheetView showGridLines="0" tabSelected="1" workbookViewId="0">
      <selection activeCell="B8" sqref="B8"/>
    </sheetView>
  </sheetViews>
  <sheetFormatPr defaultColWidth="9.140625" defaultRowHeight="15" x14ac:dyDescent="0.25"/>
  <cols>
    <col min="1" max="1" width="56.28515625" style="1" bestFit="1" customWidth="1"/>
    <col min="2" max="2" width="44.28515625" style="1" customWidth="1"/>
    <col min="3" max="16384" width="9.140625" style="1"/>
  </cols>
  <sheetData>
    <row r="1" spans="1:8" ht="15" customHeight="1" x14ac:dyDescent="0.25">
      <c r="B1" s="52" t="s">
        <v>0</v>
      </c>
    </row>
    <row r="2" spans="1:8" ht="15" customHeight="1" x14ac:dyDescent="0.25">
      <c r="B2" s="53"/>
    </row>
    <row r="3" spans="1:8" ht="18.75" customHeight="1" x14ac:dyDescent="0.25">
      <c r="B3" s="53"/>
    </row>
    <row r="4" spans="1:8" ht="15" customHeight="1" x14ac:dyDescent="0.25">
      <c r="B4" s="53"/>
    </row>
    <row r="7" spans="1:8" ht="35.25" customHeight="1" x14ac:dyDescent="0.25">
      <c r="B7" s="14" t="s">
        <v>1</v>
      </c>
      <c r="H7"/>
    </row>
    <row r="8" spans="1:8" x14ac:dyDescent="0.25">
      <c r="A8" s="8" t="s">
        <v>2</v>
      </c>
      <c r="B8" s="10">
        <v>0</v>
      </c>
    </row>
    <row r="9" spans="1:8" x14ac:dyDescent="0.25">
      <c r="A9" s="8" t="s">
        <v>3</v>
      </c>
      <c r="B9" s="10">
        <v>0</v>
      </c>
    </row>
    <row r="10" spans="1:8" s="2" customFormat="1" ht="36" x14ac:dyDescent="0.25">
      <c r="A10" s="9" t="s">
        <v>4</v>
      </c>
      <c r="B10" s="11"/>
    </row>
    <row r="11" spans="1:8" s="3" customFormat="1" ht="15" customHeight="1" x14ac:dyDescent="0.25">
      <c r="A11" s="7" t="s">
        <v>5</v>
      </c>
      <c r="B11" s="13" t="s">
        <v>6</v>
      </c>
    </row>
    <row r="12" spans="1:8" s="3" customFormat="1" ht="15" customHeight="1" x14ac:dyDescent="0.25">
      <c r="B12" s="12"/>
    </row>
    <row r="13" spans="1:8" s="3" customFormat="1" ht="15" customHeight="1" x14ac:dyDescent="0.25">
      <c r="B13" s="4"/>
    </row>
    <row r="14" spans="1:8" x14ac:dyDescent="0.25">
      <c r="A14" s="54" t="str">
        <f>CONCATENATE("Maximum fiscal basé sur votre salaire = € ",Calcul!F28,".")</f>
        <v>Maximum fiscal basé sur votre salaire = € 0.</v>
      </c>
      <c r="B14" s="54"/>
      <c r="D14" s="3"/>
    </row>
    <row r="15" spans="1:8" ht="15.75" x14ac:dyDescent="0.25">
      <c r="A15" s="5"/>
      <c r="B15" s="6"/>
    </row>
    <row r="16" spans="1:8" ht="15" customHeight="1" x14ac:dyDescent="0.25">
      <c r="A16" s="55" t="str">
        <f>Calcul!F25</f>
        <v>Bonne nouvelle ! Comme vous n'avez pas de crédit en cours, vous pouvez commencer un contrat d'épargne à long terme pour ce montant total. Découvrez votre avantage fiscal ci-dessous.</v>
      </c>
      <c r="B16" s="55"/>
    </row>
    <row r="17" spans="1:2" ht="15" customHeight="1" x14ac:dyDescent="0.25">
      <c r="A17" s="55"/>
      <c r="B17" s="55"/>
    </row>
    <row r="18" spans="1:2" ht="15" customHeight="1" x14ac:dyDescent="0.25">
      <c r="A18" s="55"/>
      <c r="B18" s="55"/>
    </row>
    <row r="40" spans="1:2" x14ac:dyDescent="0.25">
      <c r="A40" s="56" t="s">
        <v>7</v>
      </c>
      <c r="B40" s="56"/>
    </row>
    <row r="41" spans="1:2" x14ac:dyDescent="0.25">
      <c r="A41" s="56"/>
      <c r="B41" s="56"/>
    </row>
    <row r="42" spans="1:2" x14ac:dyDescent="0.25">
      <c r="A42" s="56"/>
      <c r="B42" s="56"/>
    </row>
  </sheetData>
  <sheetProtection algorithmName="SHA-512" hashValue="Yq3MEQ9n+0Q5x80p5JeFUHCwHOocC1o19e55gEgUac4Ljbk0WOFu98U4d70kYpzqbsE6EJmGZLz74DBA1+bBNA==" saltValue="kToqFQIfOfi3eGgCSR4l+g==" spinCount="100000" sheet="1" objects="1" scenarios="1" selectLockedCells="1"/>
  <mergeCells count="4">
    <mergeCell ref="B1:B4"/>
    <mergeCell ref="A14:B14"/>
    <mergeCell ref="A16:B18"/>
    <mergeCell ref="A40:B42"/>
  </mergeCells>
  <dataValidations count="1">
    <dataValidation type="list" allowBlank="1" showInputMessage="1" showErrorMessage="1" sqref="B11" xr:uid="{160ECAB2-9301-4A10-BF43-75683FF05C20}">
      <formula1>DropDown</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dimension ref="B1:J32"/>
  <sheetViews>
    <sheetView workbookViewId="0"/>
  </sheetViews>
  <sheetFormatPr defaultColWidth="9.140625" defaultRowHeight="15" x14ac:dyDescent="0.25"/>
  <cols>
    <col min="1" max="1" width="9.140625" style="16"/>
    <col min="2" max="2" width="89.7109375" style="16" bestFit="1" customWidth="1"/>
    <col min="3" max="3" width="10.7109375" style="16" customWidth="1"/>
    <col min="4" max="4" width="43.28515625" style="16" bestFit="1" customWidth="1"/>
    <col min="5" max="5" width="20.7109375" style="16" customWidth="1"/>
    <col min="6" max="6" width="50.7109375" style="16" customWidth="1"/>
    <col min="7" max="16384" width="9.140625" style="16"/>
  </cols>
  <sheetData>
    <row r="1" spans="2:6" ht="15.75" thickBot="1" x14ac:dyDescent="0.3">
      <c r="B1" s="15"/>
      <c r="C1" s="15"/>
      <c r="D1" s="15"/>
      <c r="E1" s="15"/>
      <c r="F1" s="15"/>
    </row>
    <row r="2" spans="2:6" ht="30" customHeight="1" x14ac:dyDescent="0.25">
      <c r="B2" s="70" t="s">
        <v>8</v>
      </c>
      <c r="C2" s="71"/>
      <c r="D2" s="72"/>
      <c r="E2" s="15"/>
      <c r="F2" s="15"/>
    </row>
    <row r="3" spans="2:6" x14ac:dyDescent="0.25">
      <c r="B3" s="17" t="s">
        <v>9</v>
      </c>
      <c r="C3" s="18"/>
      <c r="D3" s="19">
        <v>2450</v>
      </c>
      <c r="E3" s="15"/>
      <c r="F3" s="15"/>
    </row>
    <row r="4" spans="2:6" x14ac:dyDescent="0.25">
      <c r="B4" s="20" t="s">
        <v>10</v>
      </c>
      <c r="C4" s="21"/>
      <c r="D4" s="22"/>
      <c r="E4" s="15"/>
      <c r="F4" s="15"/>
    </row>
    <row r="5" spans="2:6" x14ac:dyDescent="0.25">
      <c r="B5" s="23" t="s">
        <v>11</v>
      </c>
      <c r="C5" s="24" t="s">
        <v>12</v>
      </c>
      <c r="D5" s="19">
        <v>183.6</v>
      </c>
      <c r="E5" s="15"/>
      <c r="F5" s="15"/>
    </row>
    <row r="6" spans="2:6" ht="15.75" thickBot="1" x14ac:dyDescent="0.3">
      <c r="B6" s="25" t="s">
        <v>13</v>
      </c>
      <c r="C6" s="26" t="s">
        <v>14</v>
      </c>
      <c r="D6" s="27">
        <f>D5/0.09</f>
        <v>2040</v>
      </c>
      <c r="E6" s="15"/>
      <c r="F6" s="15"/>
    </row>
    <row r="7" spans="2:6" ht="15.75" thickBot="1" x14ac:dyDescent="0.3">
      <c r="B7" s="15"/>
      <c r="C7" s="15"/>
      <c r="D7" s="15"/>
      <c r="E7" s="15"/>
      <c r="F7" s="15"/>
    </row>
    <row r="8" spans="2:6" ht="30" customHeight="1" x14ac:dyDescent="0.25">
      <c r="B8" s="28" t="s">
        <v>15</v>
      </c>
      <c r="C8" s="29" t="s">
        <v>16</v>
      </c>
      <c r="D8" s="30" t="s">
        <v>17</v>
      </c>
      <c r="E8" s="15"/>
      <c r="F8" s="31" t="s">
        <v>18</v>
      </c>
    </row>
    <row r="9" spans="2:6" x14ac:dyDescent="0.25">
      <c r="B9" s="32">
        <v>0</v>
      </c>
      <c r="C9" s="33">
        <f>D6</f>
        <v>2040</v>
      </c>
      <c r="D9" s="34">
        <f>IF(AND(B9&lt;F15,F15&lt;(C9+0.01)),F15*0.15,0)</f>
        <v>0</v>
      </c>
      <c r="E9" s="15"/>
      <c r="F9" s="35" t="s">
        <v>6</v>
      </c>
    </row>
    <row r="10" spans="2:6" x14ac:dyDescent="0.25">
      <c r="B10" s="32">
        <f>D6</f>
        <v>2040</v>
      </c>
      <c r="C10" s="33">
        <f>(D3-D5)/0.06</f>
        <v>37773.333333333336</v>
      </c>
      <c r="D10" s="34">
        <f>IF(AND(B10&lt;F15,F15&lt;C10+0.01),D5+F15*0.06,0)</f>
        <v>0</v>
      </c>
      <c r="E10" s="15"/>
      <c r="F10" s="35" t="s">
        <v>19</v>
      </c>
    </row>
    <row r="11" spans="2:6" ht="15.75" thickBot="1" x14ac:dyDescent="0.3">
      <c r="B11" s="36">
        <f>C10</f>
        <v>37773.333333333336</v>
      </c>
      <c r="C11" s="37" t="s">
        <v>20</v>
      </c>
      <c r="D11" s="38">
        <f>IF(B11&lt;F15,D3,0)</f>
        <v>0</v>
      </c>
      <c r="E11" s="15"/>
      <c r="F11" s="35" t="s">
        <v>21</v>
      </c>
    </row>
    <row r="12" spans="2:6" ht="15.75" thickBot="1" x14ac:dyDescent="0.3">
      <c r="B12" s="39" t="s">
        <v>22</v>
      </c>
      <c r="C12" s="40"/>
      <c r="D12" s="41">
        <f>SUM(D9:D11)</f>
        <v>0</v>
      </c>
      <c r="E12" s="15"/>
      <c r="F12" s="42" t="s">
        <v>23</v>
      </c>
    </row>
    <row r="13" spans="2:6" ht="15.75" thickBot="1" x14ac:dyDescent="0.3">
      <c r="B13" s="15"/>
      <c r="C13" s="15"/>
      <c r="D13" s="15"/>
      <c r="E13" s="15"/>
      <c r="F13" s="15"/>
    </row>
    <row r="14" spans="2:6" ht="30" customHeight="1" x14ac:dyDescent="0.25">
      <c r="B14" s="67" t="s">
        <v>24</v>
      </c>
      <c r="C14" s="68"/>
      <c r="D14" s="68"/>
      <c r="E14" s="68"/>
      <c r="F14" s="69"/>
    </row>
    <row r="15" spans="2:6" x14ac:dyDescent="0.25">
      <c r="B15" s="73" t="s">
        <v>25</v>
      </c>
      <c r="C15" s="74"/>
      <c r="D15" s="74"/>
      <c r="E15" s="74"/>
      <c r="F15" s="43">
        <f>'Epargne à long terme'!B8</f>
        <v>0</v>
      </c>
    </row>
    <row r="16" spans="2:6" x14ac:dyDescent="0.25">
      <c r="B16" s="73" t="s">
        <v>26</v>
      </c>
      <c r="C16" s="74"/>
      <c r="D16" s="74"/>
      <c r="E16" s="74"/>
      <c r="F16" s="43" t="str">
        <f>'Epargne à long terme'!B11</f>
        <v xml:space="preserve"> Je n'ai pas de prêt pour mon bien.</v>
      </c>
    </row>
    <row r="17" spans="2:10" ht="15" customHeight="1" x14ac:dyDescent="0.25">
      <c r="B17" s="73" t="s">
        <v>27</v>
      </c>
      <c r="C17" s="74"/>
      <c r="D17" s="74"/>
      <c r="E17" s="74"/>
      <c r="F17" s="43">
        <f>D12-F29</f>
        <v>0</v>
      </c>
      <c r="G17" s="15"/>
      <c r="H17" s="15"/>
      <c r="I17" s="15"/>
      <c r="J17" s="15"/>
    </row>
    <row r="18" spans="2:10" ht="15" customHeight="1" x14ac:dyDescent="0.25">
      <c r="B18" s="73" t="s">
        <v>28</v>
      </c>
      <c r="C18" s="74"/>
      <c r="D18" s="74"/>
      <c r="E18" s="74"/>
      <c r="F18" s="43">
        <f>D12-IF(F29&lt;1520,F29,1520)</f>
        <v>0</v>
      </c>
      <c r="G18" s="15"/>
      <c r="H18" s="15"/>
      <c r="I18" s="15"/>
      <c r="J18" s="15"/>
    </row>
    <row r="19" spans="2:10" ht="15" customHeight="1" x14ac:dyDescent="0.25">
      <c r="B19" s="61"/>
      <c r="C19" s="62"/>
      <c r="D19" s="62"/>
      <c r="E19" s="62"/>
      <c r="F19" s="44"/>
      <c r="G19" s="15"/>
      <c r="H19" s="15"/>
      <c r="I19" s="15"/>
      <c r="J19" s="15"/>
    </row>
    <row r="20" spans="2:10" ht="15" customHeight="1" x14ac:dyDescent="0.25">
      <c r="B20" s="61" t="s">
        <v>29</v>
      </c>
      <c r="C20" s="62"/>
      <c r="D20" s="62"/>
      <c r="E20" s="62"/>
      <c r="F20" s="45">
        <v>1</v>
      </c>
      <c r="G20" s="15"/>
      <c r="H20" s="15"/>
      <c r="I20" s="15"/>
      <c r="J20" s="15"/>
    </row>
    <row r="21" spans="2:10" ht="15" customHeight="1" x14ac:dyDescent="0.25">
      <c r="B21" s="63" t="str">
        <f>CONCATENATE("Bonne nouvelle ! Compte tenu de votre charge d'emprunt, vous pouvez encore souscrire un contrat d'épargne à long terme pour un montant de € ",ROUND(F17,0),". Découvrez votre avantage fiscal ci-dessous.")</f>
        <v>Bonne nouvelle ! Compte tenu de votre charge d'emprunt, vous pouvez encore souscrire un contrat d'épargne à long terme pour un montant de € 0. Découvrez votre avantage fiscal ci-dessous.</v>
      </c>
      <c r="C21" s="64"/>
      <c r="D21" s="64"/>
      <c r="E21" s="64"/>
      <c r="F21" s="45">
        <v>2</v>
      </c>
      <c r="G21" s="15"/>
      <c r="H21" s="15"/>
      <c r="I21" s="15"/>
      <c r="J21" s="15"/>
    </row>
    <row r="22" spans="2:10" ht="15" customHeight="1" x14ac:dyDescent="0.25">
      <c r="B22" s="61" t="s">
        <v>30</v>
      </c>
      <c r="C22" s="62"/>
      <c r="D22" s="62"/>
      <c r="E22" s="62"/>
      <c r="F22" s="45">
        <v>3</v>
      </c>
      <c r="G22" s="46"/>
      <c r="H22" s="15"/>
      <c r="I22" s="15"/>
      <c r="J22" s="15"/>
    </row>
    <row r="23" spans="2:10" ht="15" customHeight="1" x14ac:dyDescent="0.25">
      <c r="B23" s="61" t="str">
        <f>CONCATENATE("Bonne nouvelle ! Compte tenu de votre charge d'emprunt, vous pouvez encore souscrire un contrat d'épargne à long terme pour € ",ROUND(F18,0),". Découvrez votre avantage fiscal ci-dessous.")</f>
        <v>Bonne nouvelle ! Compte tenu de votre charge d'emprunt, vous pouvez encore souscrire un contrat d'épargne à long terme pour € 0. Découvrez votre avantage fiscal ci-dessous.</v>
      </c>
      <c r="C23" s="62"/>
      <c r="D23" s="62"/>
      <c r="E23" s="62"/>
      <c r="F23" s="45">
        <v>4</v>
      </c>
      <c r="G23" s="15"/>
      <c r="H23" s="15"/>
      <c r="I23" s="15"/>
      <c r="J23" s="15"/>
    </row>
    <row r="24" spans="2:10" ht="15" customHeight="1" thickBot="1" x14ac:dyDescent="0.3">
      <c r="B24" s="63" t="str">
        <f>CONCATENATE("Bonne nouvelle ! Votre prêt ayant débuté après 2015, vous pouvez encore souscrire un contrat d'épargne à long terme pour € ",ROUND(D12,0),". Découvrez votre avantage fiscal ci-dessous. ")</f>
        <v xml:space="preserve">Bonne nouvelle ! Votre prêt ayant débuté après 2015, vous pouvez encore souscrire un contrat d'épargne à long terme pour € 0. Découvrez votre avantage fiscal ci-dessous. </v>
      </c>
      <c r="C24" s="64"/>
      <c r="D24" s="64"/>
      <c r="E24" s="64"/>
      <c r="F24" s="45">
        <v>5</v>
      </c>
      <c r="G24" s="15"/>
      <c r="H24" s="15"/>
      <c r="I24" s="15"/>
      <c r="J24" s="15"/>
    </row>
    <row r="25" spans="2:10" ht="60" customHeight="1" thickBot="1" x14ac:dyDescent="0.3">
      <c r="B25" s="65" t="s">
        <v>22</v>
      </c>
      <c r="C25" s="66"/>
      <c r="D25" s="66"/>
      <c r="E25" s="66"/>
      <c r="F25" s="47" t="str">
        <f>IF(F16=F9,B20,IF(F16=F10,IF(F17&gt;0,B21,B22),IF(F16=F11,IF(F18&gt;0,B23,B22),IF(F16=F12,B24))))</f>
        <v>Bonne nouvelle ! Comme vous n'avez pas de crédit en cours, vous pouvez commencer un contrat d'épargne à long terme pour ce montant total. Découvrez votre avantage fiscal ci-dessous.</v>
      </c>
      <c r="G25" s="15"/>
      <c r="H25" s="15"/>
      <c r="I25" s="15"/>
      <c r="J25" s="15"/>
    </row>
    <row r="26" spans="2:10" ht="15.75" thickBot="1" x14ac:dyDescent="0.3">
      <c r="B26" s="15"/>
      <c r="C26" s="15"/>
      <c r="D26" s="15"/>
      <c r="E26" s="15"/>
      <c r="F26" s="15"/>
      <c r="G26" s="15"/>
      <c r="H26" s="15"/>
      <c r="I26" s="15"/>
      <c r="J26" s="48"/>
    </row>
    <row r="27" spans="2:10" ht="30" customHeight="1" x14ac:dyDescent="0.25">
      <c r="B27" s="67" t="s">
        <v>31</v>
      </c>
      <c r="C27" s="68"/>
      <c r="D27" s="68"/>
      <c r="E27" s="68"/>
      <c r="F27" s="69"/>
      <c r="G27" s="15"/>
      <c r="H27" s="15"/>
      <c r="I27" s="15"/>
      <c r="J27" s="15"/>
    </row>
    <row r="28" spans="2:10" x14ac:dyDescent="0.25">
      <c r="B28" s="57" t="s">
        <v>32</v>
      </c>
      <c r="C28" s="58"/>
      <c r="D28" s="58"/>
      <c r="E28" s="58"/>
      <c r="F28" s="49">
        <f>D12</f>
        <v>0</v>
      </c>
      <c r="G28" s="15"/>
      <c r="H28" s="15"/>
      <c r="I28" s="15"/>
      <c r="J28" s="48"/>
    </row>
    <row r="29" spans="2:10" x14ac:dyDescent="0.25">
      <c r="B29" s="57" t="s">
        <v>33</v>
      </c>
      <c r="C29" s="58"/>
      <c r="D29" s="58"/>
      <c r="E29" s="58"/>
      <c r="F29" s="49">
        <f>'Epargne à long terme'!B9</f>
        <v>0</v>
      </c>
      <c r="G29" s="15"/>
      <c r="H29" s="15"/>
      <c r="I29" s="15"/>
      <c r="J29" s="48"/>
    </row>
    <row r="30" spans="2:10" x14ac:dyDescent="0.25">
      <c r="B30" s="57" t="s">
        <v>34</v>
      </c>
      <c r="C30" s="58"/>
      <c r="D30" s="58"/>
      <c r="E30" s="58"/>
      <c r="F30" s="50">
        <f>IF(F16=F9,D12,IF(F16=F10,IF(F17&gt;0,F17,0),IF(F16=F11,IF(F18&gt;0,F18,0),IF(F16=F12,D12))))</f>
        <v>0</v>
      </c>
      <c r="G30" s="15"/>
      <c r="H30" s="15"/>
      <c r="I30" s="15"/>
      <c r="J30" s="48"/>
    </row>
    <row r="31" spans="2:10" ht="15.75" thickBot="1" x14ac:dyDescent="0.3">
      <c r="B31" s="59" t="s">
        <v>35</v>
      </c>
      <c r="C31" s="60"/>
      <c r="D31" s="60"/>
      <c r="E31" s="60"/>
      <c r="F31" s="51">
        <f>F30*0.32</f>
        <v>0</v>
      </c>
      <c r="G31" s="15"/>
      <c r="H31" s="15"/>
      <c r="I31" s="15"/>
      <c r="J31" s="15"/>
    </row>
    <row r="32" spans="2:10" x14ac:dyDescent="0.25">
      <c r="B32" s="15"/>
      <c r="C32" s="15"/>
      <c r="D32" s="15"/>
      <c r="E32" s="15"/>
      <c r="F32" s="15"/>
      <c r="G32" s="15"/>
      <c r="H32" s="15"/>
      <c r="I32" s="15"/>
      <c r="J32" s="48"/>
    </row>
  </sheetData>
  <sheetProtection algorithmName="SHA-512" hashValue="u001zYept7v2sBUxGeHEr7x84RdpVNcijaMDTLjEj1G1pPpedVcHsIAqjuf8eTqd6q6vBZSzKJdHbYDJIAKA8g==" saltValue="LqVTK+ZENTx56fEBEUQKvQ==" spinCount="100000" sheet="1" objects="1" scenarios="1"/>
  <mergeCells count="18">
    <mergeCell ref="B2:D2"/>
    <mergeCell ref="B14:F14"/>
    <mergeCell ref="B17:E17"/>
    <mergeCell ref="B18:E18"/>
    <mergeCell ref="B20:E20"/>
    <mergeCell ref="B15:E15"/>
    <mergeCell ref="B16:E16"/>
    <mergeCell ref="B28:E28"/>
    <mergeCell ref="B29:E29"/>
    <mergeCell ref="B30:E30"/>
    <mergeCell ref="B31:E31"/>
    <mergeCell ref="B19:E19"/>
    <mergeCell ref="B21:E21"/>
    <mergeCell ref="B22:E22"/>
    <mergeCell ref="B23:E23"/>
    <mergeCell ref="B24:E24"/>
    <mergeCell ref="B25:E25"/>
    <mergeCell ref="B27:F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AA6FC5370687428BF516E8BC2308A5" ma:contentTypeVersion="18" ma:contentTypeDescription="Create a new document." ma:contentTypeScope="" ma:versionID="f0ce32aa7361e3cf450ea1ae660a4298">
  <xsd:schema xmlns:xsd="http://www.w3.org/2001/XMLSchema" xmlns:xs="http://www.w3.org/2001/XMLSchema" xmlns:p="http://schemas.microsoft.com/office/2006/metadata/properties" xmlns:ns1="c01881a0-03ba-43ed-88d3-cce700b8c05f" xmlns:ns3="5c84e7fe-2a83-4d33-a733-6f0fbaad496b" targetNamespace="http://schemas.microsoft.com/office/2006/metadata/properties" ma:root="true" ma:fieldsID="da25c631e72349594a4d6a6b49ed54c5" ns1:_="" ns3:_="">
    <xsd:import namespace="c01881a0-03ba-43ed-88d3-cce700b8c05f"/>
    <xsd:import namespace="5c84e7fe-2a83-4d33-a733-6f0fbaad496b"/>
    <xsd:element name="properties">
      <xsd:complexType>
        <xsd:sequence>
          <xsd:element name="documentManagement">
            <xsd:complexType>
              <xsd:all>
                <xsd:element ref="ns1:Tak"/>
                <xsd:element ref="ns1:Taktype"/>
                <xsd:element ref="ns1:MY"/>
                <xsd:element ref="ns3:Type_x0020_Document"/>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881a0-03ba-43ed-88d3-cce700b8c05f" elementFormDefault="qualified">
    <xsd:import namespace="http://schemas.microsoft.com/office/2006/documentManagement/types"/>
    <xsd:import namespace="http://schemas.microsoft.com/office/infopath/2007/PartnerControls"/>
    <xsd:element name="Tak" ma:index="0" ma:displayName="Tak" ma:list="{ba51f95a-11fc-4982-a102-0db83f25c8aa}" ma:internalName="Tak0" ma:readOnly="false" ma:showField="Title" ma:web="c01881a0-03ba-43ed-88d3-cce700b8c05f">
      <xsd:simpleType>
        <xsd:restriction base="dms:Lookup"/>
      </xsd:simpleType>
    </xsd:element>
    <xsd:element name="Taktype" ma:index="1" ma:displayName="Taktype" ma:list="{849008a0-ee24-467d-9a14-2cf00706d562}" ma:internalName="Taktype0" ma:readOnly="false" ma:showField="Title" ma:web="c01881a0-03ba-43ed-88d3-cce700b8c05f">
      <xsd:simpleType>
        <xsd:restriction base="dms:Lookup"/>
      </xsd:simpleType>
    </xsd:element>
    <xsd:element name="MY" ma:index="2" ma:displayName="MY" ma:list="{c6aca696-c50b-40c7-959a-466a6732545f}" ma:internalName="MY0" ma:readOnly="false" ma:showField="Title" ma:web="c01881a0-03ba-43ed-88d3-cce700b8c05f">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5c84e7fe-2a83-4d33-a733-6f0fbaad496b" elementFormDefault="qualified">
    <xsd:import namespace="http://schemas.microsoft.com/office/2006/documentManagement/types"/>
    <xsd:import namespace="http://schemas.microsoft.com/office/infopath/2007/PartnerControls"/>
    <xsd:element name="Type_x0020_Document" ma:index="5" ma:displayName="Type Document" ma:format="Dropdown" ma:internalName="Type_x0020_Document" ma:readOnly="false">
      <xsd:simpleType>
        <xsd:restriction base="dms:Choice">
          <xsd:enumeration value="Algemene voorwaarden"/>
          <xsd:enumeration value="Commerciële fiche"/>
          <xsd:enumeration value="Intern"/>
          <xsd:enumeration value="Technische fiche"/>
          <xsd:enumeration value="Voorstel"/>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ype_x0020_Document xmlns="5c84e7fe-2a83-4d33-a733-6f0fbaad496b">Intern</Type_x0020_Document>
    <Tak xmlns="c01881a0-03ba-43ed-88d3-cce700b8c05f">1</Tak>
    <Taktype xmlns="c01881a0-03ba-43ed-88d3-cce700b8c05f">31</Taktype>
    <MY xmlns="c01881a0-03ba-43ed-88d3-cce700b8c05f">228</M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842ADC-A48D-4F49-A4D4-EA3B70A17B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881a0-03ba-43ed-88d3-cce700b8c05f"/>
    <ds:schemaRef ds:uri="5c84e7fe-2a83-4d33-a733-6f0fbaad49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014E66-AA43-441B-9544-479CBF5D9255}">
  <ds:schemaRefs>
    <ds:schemaRef ds:uri="http://schemas.microsoft.com/office/2006/metadata/properties"/>
    <ds:schemaRef ds:uri="http://schemas.microsoft.com/office/infopath/2007/PartnerControls"/>
    <ds:schemaRef ds:uri="5c84e7fe-2a83-4d33-a733-6f0fbaad496b"/>
    <ds:schemaRef ds:uri="c01881a0-03ba-43ed-88d3-cce700b8c05f"/>
  </ds:schemaRefs>
</ds:datastoreItem>
</file>

<file path=customXml/itemProps3.xml><?xml version="1.0" encoding="utf-8"?>
<ds:datastoreItem xmlns:ds="http://schemas.openxmlformats.org/officeDocument/2006/customXml" ds:itemID="{2C5F31E0-CB93-4E43-B1E2-DEA53C4AAD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Epargne à long terme</vt:lpstr>
      <vt:lpstr>Calcul</vt:lpstr>
      <vt:lpstr>DropDown</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Lange Termijn Sparen</dc:title>
  <dc:subject/>
  <dc:creator>Sarah Wuyts</dc:creator>
  <cp:keywords/>
  <dc:description/>
  <cp:lastModifiedBy>Sarah Wuyts</cp:lastModifiedBy>
  <cp:revision/>
  <dcterms:created xsi:type="dcterms:W3CDTF">2015-10-21T06:49:09Z</dcterms:created>
  <dcterms:modified xsi:type="dcterms:W3CDTF">2024-01-26T10:29:30Z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0x01010041AA6FC5370687428BF516E8BC2308A5</vt:lpwstr>
  </property>
  <property fmtid="{D5CDD505-2E9C-101B-9397-08002B2CF9AE}" pid="3" name="Tak">
    <vt:lpwstr>2</vt:lpwstr>
  </property>
  <property fmtid="{D5CDD505-2E9C-101B-9397-08002B2CF9AE}" pid="4" name="Taktype">
    <vt:lpwstr>18</vt:lpwstr>
  </property>
</Properties>
</file>